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3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Q33" i="1" l="1"/>
  <c r="Q35" i="1"/>
  <c r="Q39" i="1"/>
  <c r="Q37" i="1"/>
  <c r="N39" i="1"/>
  <c r="N37" i="1"/>
  <c r="N35" i="1"/>
  <c r="N34" i="1" l="1"/>
  <c r="Q34" i="1" s="1"/>
  <c r="Q43" i="1" s="1"/>
  <c r="H34" i="1" s="1"/>
  <c r="B27" i="1" l="1"/>
  <c r="I55" i="1"/>
  <c r="B31" i="1"/>
  <c r="B29" i="1"/>
  <c r="B25" i="1"/>
  <c r="B23" i="1"/>
  <c r="D45" i="1"/>
  <c r="I52" i="1"/>
  <c r="I53" i="1"/>
  <c r="I54" i="1"/>
  <c r="I51" i="1"/>
  <c r="H49" i="1"/>
  <c r="J45" i="1"/>
  <c r="I45" i="1"/>
  <c r="J43" i="1"/>
  <c r="J41" i="1"/>
  <c r="J31" i="1"/>
  <c r="J29" i="1"/>
  <c r="J25" i="1"/>
  <c r="J27" i="1"/>
  <c r="J23" i="1"/>
  <c r="J13" i="1"/>
  <c r="J19" i="1"/>
  <c r="J17" i="1"/>
  <c r="J15" i="1"/>
  <c r="I56" i="1" l="1"/>
  <c r="H51" i="1" s="1"/>
  <c r="J46" i="1"/>
  <c r="H47" i="1" s="1"/>
  <c r="J33" i="1"/>
  <c r="H35" i="1" s="1"/>
  <c r="J20" i="1"/>
  <c r="H33" i="1" s="1"/>
  <c r="J37" i="1" l="1"/>
  <c r="K37" i="1" s="1"/>
  <c r="H37" i="1" s="1"/>
  <c r="H48" i="1" s="1"/>
  <c r="I59" i="1" s="1"/>
  <c r="I60" i="1" l="1"/>
  <c r="J59" i="1" s="1"/>
  <c r="J60" i="1" s="1"/>
  <c r="I63" i="1" l="1"/>
  <c r="I64" i="1" s="1"/>
  <c r="H53" i="1" s="1"/>
  <c r="I62" i="1"/>
</calcChain>
</file>

<file path=xl/sharedStrings.xml><?xml version="1.0" encoding="utf-8"?>
<sst xmlns="http://schemas.openxmlformats.org/spreadsheetml/2006/main" count="59" uniqueCount="46">
  <si>
    <t>Anzahl der gewünschten monatlichen Besuchstage:</t>
  </si>
  <si>
    <t>Pflegegrad 1</t>
  </si>
  <si>
    <t>Pflegegrad 2</t>
  </si>
  <si>
    <t>Pflegegrad 3</t>
  </si>
  <si>
    <t>Pflegegrad 4</t>
  </si>
  <si>
    <t>Pflegegrad 5</t>
  </si>
  <si>
    <t>x</t>
  </si>
  <si>
    <t>Pflegesatz 1</t>
  </si>
  <si>
    <t>Pflegesatz 2</t>
  </si>
  <si>
    <t>Pflegesatz 3</t>
  </si>
  <si>
    <t>Pflegesatz 4</t>
  </si>
  <si>
    <t>Pflegesatz 5</t>
  </si>
  <si>
    <t>Entgelte für Pflege*</t>
  </si>
  <si>
    <t>Private Entgelte*</t>
  </si>
  <si>
    <t>Unterkunft und Verpflegung</t>
  </si>
  <si>
    <t>Investitionskosten</t>
  </si>
  <si>
    <t>Pflege ohne Pflegegrad</t>
  </si>
  <si>
    <t>abzgl. Pflegesachleistungen</t>
  </si>
  <si>
    <t>Summe Pflegesatz</t>
  </si>
  <si>
    <t xml:space="preserve">Pflegesachleistungen </t>
  </si>
  <si>
    <t>Summe</t>
  </si>
  <si>
    <t xml:space="preserve">abzgl. Entlastungsbetrag </t>
  </si>
  <si>
    <t xml:space="preserve">abzgl. Pflegegeld </t>
  </si>
  <si>
    <t xml:space="preserve">Summe der monatlichen Kosten </t>
  </si>
  <si>
    <t>Summe der Pflegekosten</t>
  </si>
  <si>
    <t>Summe der Privaten Entgelte</t>
  </si>
  <si>
    <t>Summe der Eigenleistungen</t>
  </si>
  <si>
    <t>Kein Pflegegrad</t>
  </si>
  <si>
    <t xml:space="preserve">Pflgegegeld </t>
  </si>
  <si>
    <t xml:space="preserve">Rechnung </t>
  </si>
  <si>
    <t xml:space="preserve">Name: </t>
  </si>
  <si>
    <t xml:space="preserve">Zahlungswunsch: </t>
  </si>
  <si>
    <t>Sepa-Lastschrift</t>
  </si>
  <si>
    <t>Straße:</t>
  </si>
  <si>
    <t>PLZ, Ort:</t>
  </si>
  <si>
    <t xml:space="preserve">Datum, Unterschrift der Tagespflege </t>
  </si>
  <si>
    <t>Welchen Pflegegrad haben Sie?</t>
  </si>
  <si>
    <t xml:space="preserve">Summe der monatlichen Privatkosten </t>
  </si>
  <si>
    <t>Summe der Fahrtkosten</t>
  </si>
  <si>
    <t xml:space="preserve">Möchten Sie unseren Fahrservice in Anspruch nehmen? </t>
  </si>
  <si>
    <t xml:space="preserve">nein </t>
  </si>
  <si>
    <t xml:space="preserve">ja, ich wohne &lt; 5 km entfert von der Tagespflege </t>
  </si>
  <si>
    <t xml:space="preserve">ja, ich wohne &lt; 10 km entfert von der Tagespflege </t>
  </si>
  <si>
    <t xml:space="preserve">ja, ich wohne &gt; 10 km entfert von der Tagespflege </t>
  </si>
  <si>
    <t xml:space="preserve">ich benötige einen Rollstuhltransport </t>
  </si>
  <si>
    <t xml:space="preserve">Fahrtkosten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</si>
</sst>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4" fontId="0" fillId="0" borderId="0" xfId="1" applyFont="1"/>
    <xf numFmtId="0" fontId="2" fillId="0" borderId="0" xfId="0" applyFont="1"/>
    <xf numFmtId="44" fontId="0" fillId="2" borderId="0" xfId="1" applyFont="1" applyFill="1"/>
    <xf numFmtId="0" fontId="0" fillId="2" borderId="0" xfId="0" applyFill="1"/>
    <xf numFmtId="44" fontId="0" fillId="0" borderId="0" xfId="0" applyNumberFormat="1"/>
    <xf numFmtId="0" fontId="8" fillId="0" borderId="0" xfId="0" applyFont="1"/>
    <xf numFmtId="0" fontId="0" fillId="3" borderId="0" xfId="0" applyFill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1" xfId="0" applyBorder="1" applyAlignment="1" applyProtection="1">
      <alignment horizontal="center" vertical="center"/>
    </xf>
    <xf numFmtId="44" fontId="0" fillId="0" borderId="3" xfId="1" applyFont="1" applyBorder="1" applyAlignment="1" applyProtection="1"/>
    <xf numFmtId="44" fontId="0" fillId="0" borderId="0" xfId="1" applyFont="1" applyAlignment="1" applyProtection="1"/>
    <xf numFmtId="44" fontId="2" fillId="0" borderId="0" xfId="1" applyFont="1" applyBorder="1" applyAlignment="1" applyProtection="1"/>
    <xf numFmtId="0" fontId="2" fillId="0" borderId="0" xfId="0" applyFont="1" applyBorder="1" applyProtection="1"/>
    <xf numFmtId="0" fontId="0" fillId="0" borderId="0" xfId="0" applyFont="1" applyAlignment="1" applyProtection="1">
      <alignment horizontal="right"/>
    </xf>
    <xf numFmtId="44" fontId="2" fillId="0" borderId="0" xfId="0" applyNumberFormat="1" applyFont="1" applyProtection="1"/>
    <xf numFmtId="44" fontId="0" fillId="0" borderId="0" xfId="0" applyNumberForma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44" fontId="5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left"/>
    </xf>
    <xf numFmtId="44" fontId="0" fillId="0" borderId="0" xfId="1" applyFont="1" applyProtection="1"/>
    <xf numFmtId="44" fontId="0" fillId="0" borderId="0" xfId="0" applyNumberFormat="1" applyAlignment="1" applyProtection="1">
      <alignment horizontal="right"/>
    </xf>
    <xf numFmtId="44" fontId="3" fillId="0" borderId="0" xfId="1" applyFont="1" applyProtection="1"/>
    <xf numFmtId="0" fontId="3" fillId="0" borderId="0" xfId="0" applyFont="1" applyAlignment="1" applyProtection="1">
      <alignment horizontal="right"/>
    </xf>
    <xf numFmtId="44" fontId="6" fillId="0" borderId="0" xfId="1" applyFont="1" applyAlignment="1" applyProtection="1">
      <alignment horizontal="right"/>
    </xf>
    <xf numFmtId="0" fontId="7" fillId="0" borderId="0" xfId="0" applyFont="1" applyAlignment="1" applyProtection="1">
      <alignment vertical="top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44" fontId="0" fillId="0" borderId="3" xfId="1" applyFont="1" applyBorder="1" applyAlignment="1" applyProtection="1">
      <alignment horizontal="center"/>
    </xf>
    <xf numFmtId="44" fontId="0" fillId="0" borderId="0" xfId="1" applyFont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44" fontId="0" fillId="0" borderId="3" xfId="1" applyFont="1" applyBorder="1" applyAlignment="1" applyProtection="1">
      <alignment horizontal="center" vertical="center"/>
    </xf>
    <xf numFmtId="44" fontId="0" fillId="0" borderId="0" xfId="1" applyFont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56</xdr:row>
      <xdr:rowOff>38101</xdr:rowOff>
    </xdr:from>
    <xdr:to>
      <xdr:col>7</xdr:col>
      <xdr:colOff>800099</xdr:colOff>
      <xdr:row>61</xdr:row>
      <xdr:rowOff>47625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78" t="16949" r="5314" b="25989"/>
        <a:stretch/>
      </xdr:blipFill>
      <xdr:spPr>
        <a:xfrm>
          <a:off x="3067050" y="8410576"/>
          <a:ext cx="2305049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zoomScaleNormal="100" workbookViewId="0">
      <selection activeCell="V35" sqref="V35"/>
    </sheetView>
  </sheetViews>
  <sheetFormatPr baseColWidth="10" defaultRowHeight="15" x14ac:dyDescent="0.25"/>
  <cols>
    <col min="1" max="1" width="16" customWidth="1"/>
    <col min="2" max="2" width="3.28515625" customWidth="1"/>
    <col min="4" max="4" width="3.5703125" customWidth="1"/>
    <col min="8" max="8" width="12.85546875" bestFit="1" customWidth="1"/>
    <col min="9" max="15" width="11.42578125" hidden="1" customWidth="1"/>
    <col min="16" max="17" width="0" hidden="1" customWidth="1"/>
  </cols>
  <sheetData>
    <row r="1" spans="1:14" x14ac:dyDescent="0.25">
      <c r="A1" s="12" t="s">
        <v>30</v>
      </c>
      <c r="B1" s="38"/>
      <c r="C1" s="38"/>
      <c r="D1" s="38"/>
      <c r="E1" s="38"/>
      <c r="F1" s="38"/>
      <c r="G1" s="38"/>
      <c r="H1" s="13"/>
    </row>
    <row r="2" spans="1:14" x14ac:dyDescent="0.25">
      <c r="A2" s="12" t="s">
        <v>33</v>
      </c>
      <c r="B2" s="39"/>
      <c r="C2" s="39"/>
      <c r="D2" s="39"/>
      <c r="E2" s="39"/>
      <c r="F2" s="39"/>
      <c r="G2" s="39"/>
      <c r="H2" s="13"/>
    </row>
    <row r="3" spans="1:14" x14ac:dyDescent="0.25">
      <c r="A3" s="12" t="s">
        <v>34</v>
      </c>
      <c r="B3" s="39"/>
      <c r="C3" s="39"/>
      <c r="D3" s="39"/>
      <c r="E3" s="39"/>
      <c r="F3" s="39"/>
      <c r="G3" s="39"/>
      <c r="H3" s="13"/>
      <c r="N3">
        <v>1</v>
      </c>
    </row>
    <row r="4" spans="1:14" ht="7.5" customHeight="1" thickBot="1" x14ac:dyDescent="0.3">
      <c r="A4" s="13"/>
      <c r="B4" s="13"/>
      <c r="C4" s="13"/>
      <c r="D4" s="13"/>
      <c r="E4" s="13"/>
      <c r="F4" s="13"/>
      <c r="G4" s="13"/>
      <c r="H4" s="13"/>
      <c r="N4">
        <v>2</v>
      </c>
    </row>
    <row r="5" spans="1:14" ht="15.75" thickBot="1" x14ac:dyDescent="0.3">
      <c r="A5" s="47" t="s">
        <v>0</v>
      </c>
      <c r="B5" s="47"/>
      <c r="C5" s="47"/>
      <c r="D5" s="47"/>
      <c r="E5" s="47"/>
      <c r="F5" s="47"/>
      <c r="G5" s="11">
        <v>8</v>
      </c>
      <c r="H5" s="13"/>
      <c r="N5">
        <v>3</v>
      </c>
    </row>
    <row r="6" spans="1:14" ht="8.25" customHeight="1" x14ac:dyDescent="0.25">
      <c r="A6" s="14"/>
      <c r="B6" s="14"/>
      <c r="C6" s="14"/>
      <c r="D6" s="14"/>
      <c r="E6" s="14"/>
      <c r="F6" s="13"/>
      <c r="G6" s="13"/>
      <c r="H6" s="13"/>
      <c r="N6">
        <v>4</v>
      </c>
    </row>
    <row r="7" spans="1:14" x14ac:dyDescent="0.25">
      <c r="A7" s="15" t="s">
        <v>36</v>
      </c>
      <c r="B7" s="15"/>
      <c r="C7" s="15"/>
      <c r="D7" s="52" t="s">
        <v>39</v>
      </c>
      <c r="E7" s="52"/>
      <c r="F7" s="52"/>
      <c r="G7" s="52"/>
      <c r="H7" s="52"/>
      <c r="N7">
        <v>5</v>
      </c>
    </row>
    <row r="8" spans="1:14" ht="9.75" customHeight="1" thickBot="1" x14ac:dyDescent="0.3">
      <c r="A8" s="13"/>
      <c r="B8" s="13"/>
      <c r="C8" s="13"/>
      <c r="D8" s="13"/>
      <c r="E8" s="13"/>
      <c r="F8" s="13"/>
      <c r="G8" s="13"/>
      <c r="H8" s="13"/>
      <c r="N8">
        <v>6</v>
      </c>
    </row>
    <row r="9" spans="1:14" ht="15.75" thickBot="1" x14ac:dyDescent="0.3">
      <c r="A9" s="13" t="s">
        <v>27</v>
      </c>
      <c r="B9" s="10"/>
      <c r="C9" s="13"/>
      <c r="D9" s="10"/>
      <c r="E9" s="50" t="s">
        <v>40</v>
      </c>
      <c r="F9" s="51"/>
      <c r="G9" s="51"/>
      <c r="H9" s="51"/>
      <c r="N9">
        <v>7</v>
      </c>
    </row>
    <row r="10" spans="1:14" ht="6" customHeight="1" thickBot="1" x14ac:dyDescent="0.3">
      <c r="A10" s="13"/>
      <c r="B10" s="13"/>
      <c r="C10" s="13"/>
      <c r="D10" s="13"/>
      <c r="E10" s="13"/>
      <c r="F10" s="13"/>
      <c r="G10" s="13"/>
      <c r="H10" s="13"/>
      <c r="N10">
        <v>8</v>
      </c>
    </row>
    <row r="11" spans="1:14" ht="15.75" thickBot="1" x14ac:dyDescent="0.3">
      <c r="A11" s="13" t="s">
        <v>1</v>
      </c>
      <c r="B11" s="11"/>
      <c r="C11" s="13"/>
      <c r="D11" s="11"/>
      <c r="E11" s="50" t="s">
        <v>41</v>
      </c>
      <c r="F11" s="51"/>
      <c r="G11" s="51"/>
      <c r="H11" s="51"/>
      <c r="N11">
        <v>9</v>
      </c>
    </row>
    <row r="12" spans="1:14" ht="6" customHeight="1" thickBot="1" x14ac:dyDescent="0.3">
      <c r="A12" s="13"/>
      <c r="B12" s="13"/>
      <c r="C12" s="13"/>
      <c r="D12" s="16"/>
      <c r="E12" s="13"/>
      <c r="F12" s="13"/>
      <c r="G12" s="13"/>
      <c r="H12" s="13"/>
      <c r="N12">
        <v>10</v>
      </c>
    </row>
    <row r="13" spans="1:14" ht="15.75" thickBot="1" x14ac:dyDescent="0.3">
      <c r="A13" s="13" t="s">
        <v>2</v>
      </c>
      <c r="B13" s="11"/>
      <c r="C13" s="13"/>
      <c r="D13" s="11"/>
      <c r="E13" s="50" t="s">
        <v>42</v>
      </c>
      <c r="F13" s="51"/>
      <c r="G13" s="51"/>
      <c r="H13" s="51"/>
      <c r="J13" s="5">
        <f>IF(B13="X",H25*G5,0)</f>
        <v>0</v>
      </c>
      <c r="K13" t="s">
        <v>2</v>
      </c>
      <c r="N13">
        <v>11</v>
      </c>
    </row>
    <row r="14" spans="1:14" ht="6" customHeight="1" thickBot="1" x14ac:dyDescent="0.3">
      <c r="A14" s="13"/>
      <c r="B14" s="13"/>
      <c r="C14" s="13"/>
      <c r="D14" s="16"/>
      <c r="E14" s="13"/>
      <c r="F14" s="13"/>
      <c r="G14" s="13"/>
      <c r="H14" s="13"/>
      <c r="J14" s="6"/>
      <c r="N14">
        <v>12</v>
      </c>
    </row>
    <row r="15" spans="1:14" ht="15.75" thickBot="1" x14ac:dyDescent="0.3">
      <c r="A15" s="13" t="s">
        <v>3</v>
      </c>
      <c r="B15" s="11"/>
      <c r="C15" s="13"/>
      <c r="D15" s="11"/>
      <c r="E15" s="50" t="s">
        <v>43</v>
      </c>
      <c r="F15" s="51"/>
      <c r="G15" s="51"/>
      <c r="H15" s="51"/>
      <c r="J15" s="6">
        <f>IF(B15="x",H27*G5,0)</f>
        <v>0</v>
      </c>
      <c r="K15" t="s">
        <v>3</v>
      </c>
      <c r="N15">
        <v>13</v>
      </c>
    </row>
    <row r="16" spans="1:14" ht="6" customHeight="1" thickBot="1" x14ac:dyDescent="0.3">
      <c r="A16" s="13"/>
      <c r="B16" s="13"/>
      <c r="C16" s="13"/>
      <c r="D16" s="16"/>
      <c r="E16" s="13"/>
      <c r="F16" s="13"/>
      <c r="G16" s="13"/>
      <c r="H16" s="13"/>
      <c r="J16" s="6"/>
      <c r="N16">
        <v>14</v>
      </c>
    </row>
    <row r="17" spans="1:14" ht="15.75" thickBot="1" x14ac:dyDescent="0.3">
      <c r="A17" s="13" t="s">
        <v>4</v>
      </c>
      <c r="B17" s="11"/>
      <c r="C17" s="13"/>
      <c r="D17" s="11"/>
      <c r="E17" s="50" t="s">
        <v>44</v>
      </c>
      <c r="F17" s="51"/>
      <c r="G17" s="51"/>
      <c r="H17" s="51"/>
      <c r="J17" s="6">
        <f>IF(B17="x",H29*G5,0)</f>
        <v>0</v>
      </c>
      <c r="K17" t="s">
        <v>4</v>
      </c>
      <c r="N17">
        <v>15</v>
      </c>
    </row>
    <row r="18" spans="1:14" ht="6" customHeight="1" thickBot="1" x14ac:dyDescent="0.3">
      <c r="A18" s="13"/>
      <c r="B18" s="13"/>
      <c r="C18" s="13"/>
      <c r="D18" s="16"/>
      <c r="E18" s="13"/>
      <c r="F18" s="13"/>
      <c r="G18" s="13"/>
      <c r="H18" s="13"/>
      <c r="J18" s="6"/>
      <c r="N18">
        <v>16</v>
      </c>
    </row>
    <row r="19" spans="1:14" ht="15.75" thickBot="1" x14ac:dyDescent="0.3">
      <c r="A19" s="13" t="s">
        <v>5</v>
      </c>
      <c r="B19" s="11"/>
      <c r="C19" s="13"/>
      <c r="D19" s="17"/>
      <c r="E19" s="13"/>
      <c r="F19" s="13"/>
      <c r="G19" s="13"/>
      <c r="H19" s="13"/>
      <c r="J19" s="6">
        <f>IF(B19="x",H31*G5,0)</f>
        <v>0</v>
      </c>
      <c r="K19" t="s">
        <v>5</v>
      </c>
      <c r="N19">
        <v>17</v>
      </c>
    </row>
    <row r="20" spans="1:14" ht="6.75" customHeight="1" x14ac:dyDescent="0.25">
      <c r="A20" s="18"/>
      <c r="B20" s="18"/>
      <c r="C20" s="18"/>
      <c r="D20" s="18"/>
      <c r="E20" s="18"/>
      <c r="F20" s="18"/>
      <c r="G20" s="18"/>
      <c r="H20" s="18"/>
      <c r="J20" s="7">
        <f>J13+J15+J17+J19</f>
        <v>0</v>
      </c>
      <c r="K20" t="s">
        <v>20</v>
      </c>
      <c r="N20">
        <v>18</v>
      </c>
    </row>
    <row r="21" spans="1:14" x14ac:dyDescent="0.25">
      <c r="A21" s="53" t="s">
        <v>12</v>
      </c>
      <c r="B21" s="53"/>
      <c r="C21" s="53"/>
      <c r="D21" s="53"/>
      <c r="E21" s="53"/>
      <c r="F21" s="53"/>
      <c r="G21" s="53"/>
      <c r="H21" s="53"/>
      <c r="N21">
        <v>19</v>
      </c>
    </row>
    <row r="22" spans="1:14" ht="15.75" thickBot="1" x14ac:dyDescent="0.3">
      <c r="A22" s="16"/>
      <c r="B22" s="16"/>
      <c r="C22" s="54" t="s">
        <v>19</v>
      </c>
      <c r="D22" s="54"/>
      <c r="E22" s="54"/>
      <c r="F22" s="54"/>
      <c r="G22" s="13"/>
      <c r="H22" s="13"/>
      <c r="N22">
        <v>20</v>
      </c>
    </row>
    <row r="23" spans="1:14" ht="15.75" thickBot="1" x14ac:dyDescent="0.3">
      <c r="A23" s="13" t="s">
        <v>7</v>
      </c>
      <c r="B23" s="19" t="str">
        <f>IF(B11="x","x","")</f>
        <v/>
      </c>
      <c r="C23" s="20"/>
      <c r="D23" s="21"/>
      <c r="E23" s="21"/>
      <c r="F23" s="21"/>
      <c r="G23" s="21"/>
      <c r="H23" s="22">
        <v>27.8</v>
      </c>
      <c r="J23" s="5">
        <f>IF(B11="X",F23,0)</f>
        <v>0</v>
      </c>
      <c r="K23" t="s">
        <v>1</v>
      </c>
    </row>
    <row r="24" spans="1:14" ht="6" customHeight="1" thickBot="1" x14ac:dyDescent="0.3">
      <c r="A24" s="13"/>
      <c r="B24" s="13"/>
      <c r="C24" s="13"/>
      <c r="D24" s="13"/>
      <c r="E24" s="13"/>
      <c r="F24" s="13"/>
      <c r="G24" s="13"/>
      <c r="H24" s="23"/>
    </row>
    <row r="25" spans="1:14" ht="15.75" thickBot="1" x14ac:dyDescent="0.3">
      <c r="A25" s="13" t="s">
        <v>8</v>
      </c>
      <c r="B25" s="19" t="str">
        <f>IF(B13="x","x","")</f>
        <v/>
      </c>
      <c r="C25" s="55">
        <v>689</v>
      </c>
      <c r="D25" s="56"/>
      <c r="E25" s="56"/>
      <c r="F25" s="56"/>
      <c r="G25" s="21"/>
      <c r="H25" s="22">
        <v>36.1</v>
      </c>
      <c r="J25" s="5">
        <f>IF(B13="X",C25,0)</f>
        <v>0</v>
      </c>
      <c r="K25" t="s">
        <v>2</v>
      </c>
    </row>
    <row r="26" spans="1:14" ht="6" customHeight="1" thickBot="1" x14ac:dyDescent="0.3">
      <c r="A26" s="13"/>
      <c r="B26" s="13"/>
      <c r="C26" s="13"/>
      <c r="D26" s="13"/>
      <c r="E26" s="13"/>
      <c r="F26" s="13"/>
      <c r="G26" s="13"/>
      <c r="H26" s="23"/>
    </row>
    <row r="27" spans="1:14" ht="15.75" thickBot="1" x14ac:dyDescent="0.3">
      <c r="A27" s="13" t="s">
        <v>9</v>
      </c>
      <c r="B27" s="19" t="str">
        <f>IF(B15="x","x","")</f>
        <v/>
      </c>
      <c r="C27" s="20"/>
      <c r="D27" s="21"/>
      <c r="E27" s="21"/>
      <c r="F27" s="21">
        <v>1298</v>
      </c>
      <c r="G27" s="21"/>
      <c r="H27" s="22">
        <v>43.5</v>
      </c>
      <c r="J27" s="5">
        <f>IF(B15="X",F27,0)</f>
        <v>0</v>
      </c>
      <c r="K27" t="s">
        <v>3</v>
      </c>
    </row>
    <row r="28" spans="1:14" ht="6" customHeight="1" thickBot="1" x14ac:dyDescent="0.3">
      <c r="A28" s="13"/>
      <c r="B28" s="13"/>
      <c r="C28" s="13"/>
      <c r="D28" s="13"/>
      <c r="E28" s="13"/>
      <c r="F28" s="13"/>
      <c r="G28" s="13"/>
      <c r="H28" s="23"/>
    </row>
    <row r="29" spans="1:14" ht="15.75" thickBot="1" x14ac:dyDescent="0.3">
      <c r="A29" s="13" t="s">
        <v>10</v>
      </c>
      <c r="B29" s="19" t="str">
        <f>IF(B17="x","x","")</f>
        <v/>
      </c>
      <c r="C29" s="20"/>
      <c r="D29" s="21"/>
      <c r="E29" s="21"/>
      <c r="F29" s="21">
        <v>1612</v>
      </c>
      <c r="G29" s="21"/>
      <c r="H29" s="22">
        <v>51</v>
      </c>
      <c r="J29" s="5">
        <f>IF(B17="X",F29,0)</f>
        <v>0</v>
      </c>
      <c r="K29" t="s">
        <v>4</v>
      </c>
    </row>
    <row r="30" spans="1:14" ht="6" customHeight="1" thickBot="1" x14ac:dyDescent="0.3">
      <c r="A30" s="13"/>
      <c r="B30" s="13"/>
      <c r="C30" s="13"/>
      <c r="D30" s="13"/>
      <c r="E30" s="13"/>
      <c r="F30" s="13"/>
      <c r="G30" s="13"/>
      <c r="H30" s="23"/>
    </row>
    <row r="31" spans="1:14" ht="15" customHeight="1" thickBot="1" x14ac:dyDescent="0.3">
      <c r="A31" s="13" t="s">
        <v>11</v>
      </c>
      <c r="B31" s="19" t="str">
        <f>IF(B19="x","x","")</f>
        <v/>
      </c>
      <c r="C31" s="20"/>
      <c r="D31" s="21"/>
      <c r="E31" s="21"/>
      <c r="F31" s="21">
        <v>1995</v>
      </c>
      <c r="G31" s="21"/>
      <c r="H31" s="22">
        <v>54.8</v>
      </c>
      <c r="J31" s="5">
        <f>IF(B19="X",F31,0)</f>
        <v>0</v>
      </c>
      <c r="K31" t="s">
        <v>5</v>
      </c>
    </row>
    <row r="32" spans="1:14" ht="6" customHeight="1" x14ac:dyDescent="0.25">
      <c r="A32" s="13"/>
      <c r="B32" s="13"/>
      <c r="C32" s="13"/>
      <c r="D32" s="13"/>
      <c r="E32" s="13"/>
      <c r="F32" s="13"/>
      <c r="G32" s="13"/>
      <c r="H32" s="13"/>
    </row>
    <row r="33" spans="1:17" ht="15" customHeight="1" x14ac:dyDescent="0.25">
      <c r="A33" s="13"/>
      <c r="B33" s="13"/>
      <c r="C33" s="13"/>
      <c r="D33" s="13"/>
      <c r="E33" s="13"/>
      <c r="F33" s="13"/>
      <c r="G33" s="24" t="s">
        <v>18</v>
      </c>
      <c r="H33" s="25">
        <f>J20</f>
        <v>0</v>
      </c>
      <c r="J33" s="7">
        <f>J23+J25+J27+J29+J31</f>
        <v>0</v>
      </c>
      <c r="K33" t="s">
        <v>20</v>
      </c>
      <c r="M33" s="2" t="s">
        <v>45</v>
      </c>
      <c r="N33" s="2">
        <v>0</v>
      </c>
      <c r="Q33" s="9">
        <f>IF(D9="x",N33,0)</f>
        <v>0</v>
      </c>
    </row>
    <row r="34" spans="1:17" ht="15" customHeight="1" x14ac:dyDescent="0.25">
      <c r="A34" s="13"/>
      <c r="B34" s="13"/>
      <c r="C34" s="13"/>
      <c r="D34" s="13"/>
      <c r="E34" s="45" t="s">
        <v>38</v>
      </c>
      <c r="F34" s="45"/>
      <c r="G34" s="45"/>
      <c r="H34" s="25">
        <f>Q43</f>
        <v>0</v>
      </c>
      <c r="J34" s="7"/>
      <c r="M34">
        <v>4</v>
      </c>
      <c r="N34">
        <f>G5*(M34*2)</f>
        <v>64</v>
      </c>
      <c r="Q34" s="9">
        <f>IF(D11="x",N34,0)</f>
        <v>0</v>
      </c>
    </row>
    <row r="35" spans="1:17" ht="15" customHeight="1" x14ac:dyDescent="0.25">
      <c r="A35" s="13"/>
      <c r="B35" s="13"/>
      <c r="C35" s="13"/>
      <c r="D35" s="13"/>
      <c r="E35" s="45" t="s">
        <v>17</v>
      </c>
      <c r="F35" s="45"/>
      <c r="G35" s="45"/>
      <c r="H35" s="26">
        <f>J33</f>
        <v>0</v>
      </c>
      <c r="M35">
        <v>7.5</v>
      </c>
      <c r="N35">
        <f>G5*(M35*2)</f>
        <v>120</v>
      </c>
      <c r="Q35" s="9">
        <f>IF(D13="x",N35,0)</f>
        <v>0</v>
      </c>
    </row>
    <row r="36" spans="1:17" ht="6" customHeight="1" x14ac:dyDescent="0.25">
      <c r="A36" s="13"/>
      <c r="B36" s="13"/>
      <c r="C36" s="13"/>
      <c r="D36" s="13"/>
      <c r="E36" s="13"/>
      <c r="F36" s="13"/>
      <c r="G36" s="13"/>
      <c r="H36" s="13"/>
      <c r="Q36" s="9"/>
    </row>
    <row r="37" spans="1:17" ht="15" customHeight="1" x14ac:dyDescent="0.25">
      <c r="A37" s="13"/>
      <c r="B37" s="13"/>
      <c r="C37" s="13"/>
      <c r="D37" s="13"/>
      <c r="E37" s="27"/>
      <c r="F37" s="28"/>
      <c r="G37" s="29" t="s">
        <v>26</v>
      </c>
      <c r="H37" s="30" t="str">
        <f>K37</f>
        <v>0,00 €</v>
      </c>
      <c r="J37" s="7">
        <f>(H33+H34)-H35</f>
        <v>0</v>
      </c>
      <c r="K37" t="str">
        <f>IF(J37 &gt;0,J37,"0,00 €")</f>
        <v>0,00 €</v>
      </c>
      <c r="M37">
        <v>10.5</v>
      </c>
      <c r="N37">
        <f>G5*(M37*2)</f>
        <v>168</v>
      </c>
      <c r="Q37" s="9">
        <f>IF(D15="x",N37,0)</f>
        <v>0</v>
      </c>
    </row>
    <row r="38" spans="1:17" ht="5.25" customHeight="1" x14ac:dyDescent="0.25">
      <c r="A38" s="13"/>
      <c r="B38" s="13"/>
      <c r="C38" s="13"/>
      <c r="D38" s="13"/>
      <c r="E38" s="13"/>
      <c r="F38" s="13"/>
      <c r="G38" s="13"/>
      <c r="H38" s="13"/>
      <c r="Q38" s="9"/>
    </row>
    <row r="39" spans="1:17" x14ac:dyDescent="0.25">
      <c r="A39" s="53" t="s">
        <v>13</v>
      </c>
      <c r="B39" s="53"/>
      <c r="C39" s="53"/>
      <c r="D39" s="53"/>
      <c r="E39" s="53"/>
      <c r="F39" s="53"/>
      <c r="G39" s="53"/>
      <c r="H39" s="53"/>
      <c r="M39" s="8">
        <v>2</v>
      </c>
      <c r="N39" s="8">
        <f>G5*(M39*2)</f>
        <v>32</v>
      </c>
      <c r="Q39" s="9">
        <f>IF(D17="x",N39,0)</f>
        <v>0</v>
      </c>
    </row>
    <row r="40" spans="1:17" ht="6.75" customHeight="1" thickBot="1" x14ac:dyDescent="0.3">
      <c r="A40" s="13"/>
      <c r="B40" s="13"/>
      <c r="C40" s="13"/>
      <c r="D40" s="13"/>
      <c r="E40" s="13"/>
      <c r="F40" s="13"/>
      <c r="G40" s="13"/>
      <c r="H40" s="13"/>
      <c r="Q40" s="9"/>
    </row>
    <row r="41" spans="1:17" ht="15.75" thickBot="1" x14ac:dyDescent="0.3">
      <c r="A41" s="47" t="s">
        <v>14</v>
      </c>
      <c r="B41" s="47"/>
      <c r="C41" s="47"/>
      <c r="D41" s="19" t="s">
        <v>6</v>
      </c>
      <c r="E41" s="48">
        <v>12.8</v>
      </c>
      <c r="F41" s="49"/>
      <c r="G41" s="49"/>
      <c r="H41" s="49"/>
      <c r="J41" s="7">
        <f>E41*G5</f>
        <v>102.4</v>
      </c>
      <c r="O41" t="s">
        <v>29</v>
      </c>
    </row>
    <row r="42" spans="1:17" ht="6" customHeight="1" thickBot="1" x14ac:dyDescent="0.3">
      <c r="A42" s="31"/>
      <c r="B42" s="31"/>
      <c r="C42" s="31"/>
      <c r="D42" s="13"/>
      <c r="E42" s="32"/>
      <c r="F42" s="13"/>
      <c r="G42" s="13"/>
      <c r="H42" s="13"/>
      <c r="O42" t="s">
        <v>32</v>
      </c>
    </row>
    <row r="43" spans="1:17" ht="15.75" thickBot="1" x14ac:dyDescent="0.3">
      <c r="A43" s="47" t="s">
        <v>15</v>
      </c>
      <c r="B43" s="47"/>
      <c r="C43" s="47"/>
      <c r="D43" s="19" t="s">
        <v>6</v>
      </c>
      <c r="E43" s="48">
        <v>2</v>
      </c>
      <c r="F43" s="49"/>
      <c r="G43" s="49"/>
      <c r="H43" s="49"/>
      <c r="J43" s="7">
        <f>E43*G5</f>
        <v>16</v>
      </c>
      <c r="Q43" s="4">
        <f>Q33+Q34+Q35+Q37+Q39</f>
        <v>0</v>
      </c>
    </row>
    <row r="44" spans="1:17" ht="6" customHeight="1" thickBot="1" x14ac:dyDescent="0.3">
      <c r="A44" s="31"/>
      <c r="B44" s="31"/>
      <c r="C44" s="31"/>
      <c r="D44" s="13"/>
      <c r="E44" s="32"/>
      <c r="F44" s="13"/>
      <c r="G44" s="13"/>
      <c r="H44" s="13"/>
    </row>
    <row r="45" spans="1:17" ht="15.75" thickBot="1" x14ac:dyDescent="0.3">
      <c r="A45" s="47" t="s">
        <v>16</v>
      </c>
      <c r="B45" s="47"/>
      <c r="C45" s="47"/>
      <c r="D45" s="19" t="str">
        <f>IF(B9="x","x","")</f>
        <v/>
      </c>
      <c r="E45" s="48">
        <v>25.2</v>
      </c>
      <c r="F45" s="49"/>
      <c r="G45" s="49"/>
      <c r="H45" s="49"/>
      <c r="I45" s="7">
        <f>E45*G5</f>
        <v>201.6</v>
      </c>
      <c r="J45" s="7">
        <f>IF(B9="x",I45,0)</f>
        <v>0</v>
      </c>
    </row>
    <row r="46" spans="1:17" ht="8.25" customHeight="1" x14ac:dyDescent="0.25">
      <c r="A46" s="13"/>
      <c r="B46" s="13"/>
      <c r="C46" s="13"/>
      <c r="D46" s="13"/>
      <c r="E46" s="13"/>
      <c r="F46" s="13"/>
      <c r="G46" s="13"/>
      <c r="H46" s="13"/>
      <c r="J46" s="7">
        <f>J41+J43+J45</f>
        <v>118.4</v>
      </c>
      <c r="K46" t="s">
        <v>20</v>
      </c>
    </row>
    <row r="47" spans="1:17" x14ac:dyDescent="0.25">
      <c r="A47" s="13"/>
      <c r="B47" s="13"/>
      <c r="C47" s="13"/>
      <c r="D47" s="13"/>
      <c r="E47" s="45" t="s">
        <v>25</v>
      </c>
      <c r="F47" s="45"/>
      <c r="G47" s="45"/>
      <c r="H47" s="26">
        <f>J46</f>
        <v>118.4</v>
      </c>
    </row>
    <row r="48" spans="1:17" ht="15.75" thickBot="1" x14ac:dyDescent="0.3">
      <c r="A48" s="13"/>
      <c r="B48" s="13"/>
      <c r="C48" s="13"/>
      <c r="D48" s="13"/>
      <c r="E48" s="45" t="s">
        <v>24</v>
      </c>
      <c r="F48" s="45"/>
      <c r="G48" s="45"/>
      <c r="H48" s="33" t="str">
        <f>H37</f>
        <v>0,00 €</v>
      </c>
    </row>
    <row r="49" spans="1:12" ht="15.75" thickBot="1" x14ac:dyDescent="0.3">
      <c r="A49" s="13"/>
      <c r="B49" s="13"/>
      <c r="C49" s="13"/>
      <c r="D49" s="11"/>
      <c r="E49" s="46" t="s">
        <v>21</v>
      </c>
      <c r="F49" s="46"/>
      <c r="G49" s="46"/>
      <c r="H49" s="34">
        <f>IF(B9="x",0,125)</f>
        <v>125</v>
      </c>
    </row>
    <row r="50" spans="1:12" ht="6" customHeight="1" thickBot="1" x14ac:dyDescent="0.3">
      <c r="A50" s="13"/>
      <c r="B50" s="13"/>
      <c r="C50" s="13"/>
      <c r="D50" s="16"/>
      <c r="E50" s="35"/>
      <c r="F50" s="35"/>
      <c r="G50" s="35"/>
      <c r="H50" s="32"/>
    </row>
    <row r="51" spans="1:12" ht="15.75" thickBot="1" x14ac:dyDescent="0.3">
      <c r="A51" s="13"/>
      <c r="B51" s="13"/>
      <c r="C51" s="13"/>
      <c r="D51" s="11"/>
      <c r="E51" s="46" t="s">
        <v>22</v>
      </c>
      <c r="F51" s="46"/>
      <c r="G51" s="46"/>
      <c r="H51" s="34">
        <f>I56</f>
        <v>0</v>
      </c>
      <c r="I51" s="3">
        <f>IF(B9="x",J51,0)</f>
        <v>0</v>
      </c>
      <c r="J51">
        <v>0</v>
      </c>
      <c r="K51" t="s">
        <v>28</v>
      </c>
      <c r="L51">
        <v>1</v>
      </c>
    </row>
    <row r="52" spans="1:12" x14ac:dyDescent="0.25">
      <c r="A52" s="13"/>
      <c r="B52" s="13"/>
      <c r="C52" s="13"/>
      <c r="D52" s="13"/>
      <c r="E52" s="13"/>
      <c r="F52" s="13"/>
      <c r="G52" s="13"/>
      <c r="H52" s="13"/>
      <c r="I52" s="3">
        <f>IF(B13="x",J52,0)</f>
        <v>0</v>
      </c>
      <c r="J52">
        <v>316</v>
      </c>
      <c r="L52">
        <v>2</v>
      </c>
    </row>
    <row r="53" spans="1:12" ht="18.75" x14ac:dyDescent="0.3">
      <c r="A53" s="13"/>
      <c r="B53" s="13"/>
      <c r="C53" s="44" t="s">
        <v>37</v>
      </c>
      <c r="D53" s="44"/>
      <c r="E53" s="44"/>
      <c r="F53" s="44"/>
      <c r="G53" s="44"/>
      <c r="H53" s="36">
        <f>I64</f>
        <v>118.4</v>
      </c>
      <c r="I53" s="3">
        <f>IF(B15="x",J53,0)</f>
        <v>0</v>
      </c>
      <c r="J53">
        <v>545</v>
      </c>
      <c r="L53">
        <v>3</v>
      </c>
    </row>
    <row r="54" spans="1:12" ht="5.25" customHeight="1" x14ac:dyDescent="0.25">
      <c r="A54" s="13"/>
      <c r="B54" s="13"/>
      <c r="C54" s="13"/>
      <c r="D54" s="13"/>
      <c r="E54" s="13"/>
      <c r="F54" s="13"/>
      <c r="G54" s="13"/>
      <c r="H54" s="13"/>
      <c r="I54" s="3">
        <f>IF(B17="x",J54,0)</f>
        <v>0</v>
      </c>
      <c r="J54">
        <v>728</v>
      </c>
      <c r="L54">
        <v>4</v>
      </c>
    </row>
    <row r="55" spans="1:12" ht="4.5" customHeight="1" thickBot="1" x14ac:dyDescent="0.3">
      <c r="A55" s="13"/>
      <c r="B55" s="13"/>
      <c r="C55" s="13"/>
      <c r="D55" s="13"/>
      <c r="E55" s="13"/>
      <c r="F55" s="13"/>
      <c r="G55" s="13"/>
      <c r="H55" s="13"/>
      <c r="I55" s="3">
        <f>IF(B19="x",J55,0)</f>
        <v>0</v>
      </c>
      <c r="J55">
        <v>901</v>
      </c>
      <c r="L55">
        <v>5</v>
      </c>
    </row>
    <row r="56" spans="1:12" ht="15.75" thickBot="1" x14ac:dyDescent="0.3">
      <c r="A56" s="43" t="s">
        <v>31</v>
      </c>
      <c r="B56" s="43"/>
      <c r="C56" s="40"/>
      <c r="D56" s="41"/>
      <c r="E56" s="42"/>
      <c r="F56" s="13"/>
      <c r="G56" s="13"/>
      <c r="H56" s="13"/>
      <c r="I56" s="3">
        <f>I51+I52+I53+I54+I55</f>
        <v>0</v>
      </c>
      <c r="J56" t="s">
        <v>20</v>
      </c>
    </row>
    <row r="57" spans="1:12" x14ac:dyDescent="0.25">
      <c r="A57" s="13"/>
      <c r="B57" s="13"/>
      <c r="C57" s="13"/>
      <c r="D57" s="13"/>
      <c r="E57" s="13"/>
      <c r="F57" s="13"/>
      <c r="G57" s="13"/>
      <c r="H57" s="13"/>
    </row>
    <row r="58" spans="1:12" x14ac:dyDescent="0.25">
      <c r="A58" s="13"/>
      <c r="B58" s="13"/>
      <c r="C58" s="13"/>
      <c r="D58" s="13"/>
      <c r="E58" s="13"/>
      <c r="F58" s="13"/>
      <c r="G58" s="13"/>
      <c r="H58" s="13"/>
      <c r="I58" s="4" t="s">
        <v>23</v>
      </c>
      <c r="K58" s="7"/>
    </row>
    <row r="59" spans="1:12" x14ac:dyDescent="0.25">
      <c r="A59" s="13"/>
      <c r="B59" s="13"/>
      <c r="C59" s="13"/>
      <c r="D59" s="13"/>
      <c r="E59" s="13"/>
      <c r="F59" s="13"/>
      <c r="G59" s="13"/>
      <c r="H59" s="13"/>
      <c r="I59" s="1">
        <f>IF(D49="x",(H47+H48)-H49,H47+H48)</f>
        <v>118.4</v>
      </c>
      <c r="J59" s="1">
        <f>IF(D51="x",I60-H51,H47+H48)</f>
        <v>118.4</v>
      </c>
      <c r="K59">
        <v>1</v>
      </c>
    </row>
    <row r="60" spans="1:12" x14ac:dyDescent="0.25">
      <c r="A60" s="18"/>
      <c r="B60" s="18"/>
      <c r="C60" s="18"/>
      <c r="D60" s="13"/>
      <c r="E60" s="13"/>
      <c r="F60" s="13"/>
      <c r="G60" s="13"/>
      <c r="H60" s="13"/>
      <c r="I60" s="3">
        <f>IF(I59&gt;0,I59,0)</f>
        <v>118.4</v>
      </c>
      <c r="J60" s="3">
        <f>IF(J59&gt;0,J59,0)</f>
        <v>118.4</v>
      </c>
      <c r="K60">
        <v>2</v>
      </c>
    </row>
    <row r="61" spans="1:12" x14ac:dyDescent="0.25">
      <c r="A61" s="37" t="s">
        <v>35</v>
      </c>
      <c r="B61" s="13"/>
      <c r="C61" s="13"/>
      <c r="D61" s="13"/>
      <c r="E61" s="13"/>
      <c r="F61" s="13"/>
      <c r="G61" s="13"/>
      <c r="H61" s="13"/>
    </row>
    <row r="62" spans="1:12" x14ac:dyDescent="0.25">
      <c r="A62" s="13"/>
      <c r="B62" s="13"/>
      <c r="C62" s="13"/>
      <c r="D62" s="13"/>
      <c r="E62" s="13"/>
      <c r="F62" s="13"/>
      <c r="G62" s="13"/>
      <c r="H62" s="13"/>
      <c r="I62">
        <f>IF(D49="x",IF(D51="x",J60,I59),H47+H48)</f>
        <v>118.4</v>
      </c>
      <c r="K62">
        <v>3</v>
      </c>
    </row>
    <row r="63" spans="1:12" x14ac:dyDescent="0.25">
      <c r="I63" s="6">
        <f>IF(AND(D49="x",D51="x"),J60,IF(D51="",I60,"TEST"))</f>
        <v>118.4</v>
      </c>
    </row>
    <row r="64" spans="1:12" x14ac:dyDescent="0.25">
      <c r="I64" s="3">
        <f>IF(I63="TEST",J60,I63)</f>
        <v>118.4</v>
      </c>
    </row>
  </sheetData>
  <sheetProtection sheet="1" objects="1" scenarios="1"/>
  <mergeCells count="29">
    <mergeCell ref="E9:H9"/>
    <mergeCell ref="D7:H7"/>
    <mergeCell ref="E45:H45"/>
    <mergeCell ref="A21:H21"/>
    <mergeCell ref="A39:H39"/>
    <mergeCell ref="E35:G35"/>
    <mergeCell ref="C22:F22"/>
    <mergeCell ref="C25:F25"/>
    <mergeCell ref="E34:G34"/>
    <mergeCell ref="E11:H11"/>
    <mergeCell ref="E13:H13"/>
    <mergeCell ref="E15:H15"/>
    <mergeCell ref="E17:H17"/>
    <mergeCell ref="B1:G1"/>
    <mergeCell ref="B2:G2"/>
    <mergeCell ref="B3:G3"/>
    <mergeCell ref="C56:E56"/>
    <mergeCell ref="A56:B56"/>
    <mergeCell ref="C53:G53"/>
    <mergeCell ref="E47:G47"/>
    <mergeCell ref="E49:G49"/>
    <mergeCell ref="E51:G51"/>
    <mergeCell ref="E48:G48"/>
    <mergeCell ref="A5:F5"/>
    <mergeCell ref="A41:C41"/>
    <mergeCell ref="A43:C43"/>
    <mergeCell ref="A45:C45"/>
    <mergeCell ref="E41:H41"/>
    <mergeCell ref="E43:H43"/>
  </mergeCells>
  <dataValidations count="7">
    <dataValidation type="list" errorStyle="information" allowBlank="1" showInputMessage="1" showErrorMessage="1" errorTitle="max. 20 Besuchstage im Monat " error="Bitte beachten Sie, dass mit einem Standartmonat gerechnet wird." sqref="G5">
      <formula1>$N$3:$N$22</formula1>
    </dataValidation>
    <dataValidation type="list" allowBlank="1" showInputMessage="1" showErrorMessage="1" errorTitle="Fehler" error="Bitte geben Sie ein kleines x ein!!!" sqref="B17 B15 B13">
      <formula1>"x"</formula1>
    </dataValidation>
    <dataValidation type="list" allowBlank="1" showInputMessage="1" showErrorMessage="1" errorTitle="Fehler " error="Bitte geben Sie ein kleines x ein " sqref="B9">
      <formula1>"x"</formula1>
    </dataValidation>
    <dataValidation type="list" allowBlank="1" showInputMessage="1" showErrorMessage="1" errorTitle="Fehler" error="Bitte geben Sie ein kleines x ein " sqref="B11">
      <formula1>"x"</formula1>
    </dataValidation>
    <dataValidation type="list" allowBlank="1" showInputMessage="1" showErrorMessage="1" errorTitle="Fehler" error="Bitte geben Sie ein kleines x ein !!!" sqref="B19">
      <formula1>"x"</formula1>
    </dataValidation>
    <dataValidation type="list" allowBlank="1" showInputMessage="1" showErrorMessage="1" sqref="C56">
      <formula1>$O$41:$O$42</formula1>
    </dataValidation>
    <dataValidation type="list" allowBlank="1" showInputMessage="1" showErrorMessage="1" sqref="D49 D51 D9 D11 D13 D15 D17">
      <formula1>"x"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&amp;L&amp;"-,Fett"&amp;20&amp;K03+079Angebot für die Tagespflege&amp;R&amp;D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Büro</dc:creator>
  <cp:lastModifiedBy>Büro</cp:lastModifiedBy>
  <cp:lastPrinted>2017-05-03T09:08:52Z</cp:lastPrinted>
  <dcterms:created xsi:type="dcterms:W3CDTF">2017-04-25T14:29:04Z</dcterms:created>
  <dcterms:modified xsi:type="dcterms:W3CDTF">2017-05-03T09:18:28Z</dcterms:modified>
</cp:coreProperties>
</file>